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MI PC\Documents\2026\ASE\LDF Solventación\"/>
    </mc:Choice>
  </mc:AlternateContent>
  <xr:revisionPtr revIDLastSave="0" documentId="13_ncr:1_{ACCCC1A5-70D7-4FAD-B765-4086AA814EC8}" xr6:coauthVersionLast="47" xr6:coauthVersionMax="47" xr10:uidLastSave="{00000000-0000-0000-0000-000000000000}"/>
  <bookViews>
    <workbookView xWindow="-120" yWindow="-120" windowWidth="29040" windowHeight="15720" tabRatio="551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3" i="1" l="1"/>
  <c r="E22" i="1"/>
  <c r="E21" i="1"/>
  <c r="F23" i="1" l="1"/>
  <c r="F22" i="1"/>
  <c r="E25" i="1"/>
  <c r="F12" i="1"/>
  <c r="F11" i="1"/>
  <c r="G12" i="1" l="1"/>
  <c r="G22" i="1"/>
  <c r="G23" i="1"/>
  <c r="G24" i="1"/>
  <c r="G25" i="1"/>
  <c r="G26" i="1"/>
  <c r="G27" i="1"/>
  <c r="G28" i="1"/>
  <c r="G29" i="1"/>
  <c r="G21" i="1"/>
  <c r="G11" i="1"/>
  <c r="G13" i="1"/>
  <c r="G14" i="1"/>
  <c r="G15" i="1"/>
  <c r="G16" i="1"/>
  <c r="G17" i="1"/>
  <c r="G18" i="1"/>
  <c r="G10" i="1"/>
  <c r="E9" i="1"/>
  <c r="G9" i="1" l="1"/>
  <c r="F9" i="1"/>
  <c r="F20" i="1"/>
  <c r="F30" i="1" s="1"/>
  <c r="G20" i="1"/>
  <c r="E20" i="1"/>
  <c r="E30" i="1" s="1"/>
  <c r="G30" i="1" l="1"/>
</calcChain>
</file>

<file path=xl/sharedStrings.xml><?xml version="1.0" encoding="utf-8"?>
<sst xmlns="http://schemas.openxmlformats.org/spreadsheetml/2006/main" count="33" uniqueCount="24">
  <si>
    <t>Concepto</t>
  </si>
  <si>
    <t>Servicios Personales</t>
  </si>
  <si>
    <t>Materiales y Suministros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</si>
  <si>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</si>
  <si>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</si>
  <si>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</si>
  <si>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</si>
  <si>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</si>
  <si>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Pública</t>
  </si>
  <si>
    <t>Servicios Generales</t>
  </si>
  <si>
    <t>(Cifras en Pesos)</t>
  </si>
  <si>
    <t>COG</t>
  </si>
  <si>
    <t>Gasto Etiquetado</t>
  </si>
  <si>
    <t>Gasto No Etiquetado</t>
  </si>
  <si>
    <t>Total</t>
  </si>
  <si>
    <t>Total Egreso Modificado 
(c) = (a-b)</t>
  </si>
  <si>
    <t>Informe de Ampliaciones y Reducciones Presupuestales</t>
  </si>
  <si>
    <t>Artículo 8 LDFEFM</t>
  </si>
  <si>
    <t>Nota:</t>
  </si>
  <si>
    <t>Ampliaciones 
(a)</t>
  </si>
  <si>
    <t>Reducciones 
(b)</t>
  </si>
  <si>
    <t>Ente Público: Instituto Tecnológico Superior de Libres</t>
  </si>
  <si>
    <t>Del 01 de Enero al 31 de Diciembre del 2024</t>
  </si>
  <si>
    <t>Con información del Estado Analítico del Presupuesto de Egresos Detallado - LDF, Clasificación por Objeto del Gasto (Capítulo y Concepto), del 01 de Enero al 31 de Diciembre de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</si>
</sst>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&quot;$&quot;* #,##0.00_);_(&quot;$&quot;* \(#,##0.00\);_(&quot;$&quot;* &quot;-&quot;??_);_(@_)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6"/>
      <color theme="1"/>
      <name val="Arial"/>
      <family val="2"/>
    </font>
    <font>
      <b/>
      <sz val="6"/>
      <color theme="1"/>
      <name val="Arial"/>
      <family val="2"/>
    </font>
    <font>
      <sz val="6"/>
      <name val="Arial"/>
      <family val="2"/>
    </font>
    <font>
      <sz val="11"/>
      <color indexed="8"/>
      <name val="Calibri"/>
      <family val="2"/>
    </font>
    <font>
      <sz val="11"/>
      <color rgb="FF000000"/>
      <name val="Calibri"/>
      <family val="2"/>
      <charset val="204"/>
    </font>
    <font>
      <sz val="10"/>
      <color theme="1"/>
      <name val="Helvetica"/>
      <family val="2"/>
    </font>
    <font>
      <b/>
      <sz val="8"/>
      <color theme="1"/>
      <name val="Gilroy-Regular"/>
    </font>
    <font>
      <b/>
      <sz val="11"/>
      <color theme="1"/>
      <name val="Gilroy-Regular"/>
    </font>
    <font>
      <sz val="9"/>
      <color theme="1"/>
      <name val="Gilroy-Regular"/>
    </font>
    <font>
      <b/>
      <sz val="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/>
    <xf numFmtId="0" fontId="7" fillId="0" borderId="0"/>
    <xf numFmtId="9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3" fillId="0" borderId="1" xfId="0" applyFont="1" applyBorder="1"/>
    <xf numFmtId="0" fontId="2" fillId="0" borderId="0" xfId="0" applyFont="1" applyAlignment="1">
      <alignment horizontal="center" vertical="center"/>
    </xf>
    <xf numFmtId="0" fontId="3" fillId="0" borderId="0" xfId="0" applyFont="1"/>
    <xf numFmtId="43" fontId="0" fillId="0" borderId="0" xfId="16" applyFont="1"/>
    <xf numFmtId="43" fontId="0" fillId="0" borderId="0" xfId="0" applyNumberFormat="1"/>
    <xf numFmtId="4" fontId="0" fillId="0" borderId="0" xfId="0" applyNumberFormat="1"/>
    <xf numFmtId="4" fontId="3" fillId="0" borderId="0" xfId="1" applyNumberFormat="1" applyFont="1" applyBorder="1" applyAlignment="1">
      <alignment horizontal="right" vertical="center"/>
    </xf>
    <xf numFmtId="4" fontId="2" fillId="0" borderId="0" xfId="0" applyNumberFormat="1" applyFont="1" applyAlignment="1">
      <alignment horizontal="right"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0" xfId="0" applyFont="1"/>
    <xf numFmtId="4" fontId="3" fillId="0" borderId="2" xfId="1" applyNumberFormat="1" applyFont="1" applyBorder="1" applyAlignment="1">
      <alignment horizontal="right" vertical="center"/>
    </xf>
    <xf numFmtId="4" fontId="2" fillId="0" borderId="2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horizontal="center"/>
    </xf>
    <xf numFmtId="4" fontId="2" fillId="0" borderId="4" xfId="0" applyNumberFormat="1" applyFont="1" applyBorder="1" applyAlignment="1">
      <alignment horizontal="right" vertical="center"/>
    </xf>
    <xf numFmtId="4" fontId="2" fillId="0" borderId="5" xfId="0" applyNumberFormat="1" applyFont="1" applyBorder="1" applyAlignment="1">
      <alignment horizontal="right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4" fontId="3" fillId="0" borderId="7" xfId="1" applyNumberFormat="1" applyFont="1" applyBorder="1" applyAlignment="1">
      <alignment horizontal="right" vertical="center"/>
    </xf>
    <xf numFmtId="4" fontId="3" fillId="0" borderId="8" xfId="1" applyNumberFormat="1" applyFont="1" applyBorder="1" applyAlignment="1">
      <alignment horizontal="right" vertical="center"/>
    </xf>
    <xf numFmtId="0" fontId="11" fillId="2" borderId="0" xfId="0" applyFont="1" applyFill="1" applyAlignment="1">
      <alignment vertical="top" wrapText="1"/>
    </xf>
    <xf numFmtId="0" fontId="2" fillId="0" borderId="0" xfId="0" applyFont="1"/>
    <xf numFmtId="0" fontId="2" fillId="0" borderId="4" xfId="0" applyFont="1" applyBorder="1"/>
    <xf numFmtId="0" fontId="9" fillId="0" borderId="0" xfId="0" applyFont="1" applyAlignment="1">
      <alignment horizontal="center"/>
    </xf>
    <xf numFmtId="0" fontId="4" fillId="2" borderId="0" xfId="0" applyFont="1" applyFill="1" applyAlignment="1">
      <alignment horizontal="left" vertical="top" wrapText="1"/>
    </xf>
    <xf numFmtId="0" fontId="8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top"/>
    </xf>
    <xf numFmtId="0" fontId="4" fillId="2" borderId="0" xfId="0" applyFont="1" applyFill="1" applyAlignment="1">
      <alignment vertical="center" wrapText="1"/>
    </xf>
  </cellXfs>
  <cellStyles count="17">
    <cellStyle name="Millares" xfId="16" builtinId="3"/>
    <cellStyle name="Millares 2" xfId="3" xr:uid="{00000000-0005-0000-0000-000001000000}"/>
    <cellStyle name="Millares 2 2" xfId="4" xr:uid="{00000000-0005-0000-0000-000002000000}"/>
    <cellStyle name="Millares 2 9" xfId="5" xr:uid="{00000000-0005-0000-0000-000003000000}"/>
    <cellStyle name="Millares 3" xfId="6" xr:uid="{00000000-0005-0000-0000-000004000000}"/>
    <cellStyle name="Millares 3 2" xfId="7" xr:uid="{00000000-0005-0000-0000-000005000000}"/>
    <cellStyle name="Millares 4" xfId="8" xr:uid="{00000000-0005-0000-0000-000006000000}"/>
    <cellStyle name="Millares 5" xfId="2" xr:uid="{00000000-0005-0000-0000-000007000000}"/>
    <cellStyle name="Moneda" xfId="1" builtinId="4"/>
    <cellStyle name="Moneda 2" xfId="9" xr:uid="{00000000-0005-0000-0000-000009000000}"/>
    <cellStyle name="Normal" xfId="0" builtinId="0"/>
    <cellStyle name="Normal 15 2" xfId="14" xr:uid="{00000000-0005-0000-0000-00000B000000}"/>
    <cellStyle name="Normal 2" xfId="10" xr:uid="{00000000-0005-0000-0000-00000C000000}"/>
    <cellStyle name="Normal 2 6 2" xfId="15" xr:uid="{00000000-0005-0000-0000-00000D000000}"/>
    <cellStyle name="Normal 3" xfId="11" xr:uid="{00000000-0005-0000-0000-00000E000000}"/>
    <cellStyle name="Porcentaje 2" xfId="12" xr:uid="{00000000-0005-0000-0000-00000F000000}"/>
    <cellStyle name="Porcentaje 3" xfId="13" xr:uid="{00000000-0005-0000-0000-000010000000}"/>
  </cellStyles>
  <dxfs count="0"/>
  <tableStyles count="0" defaultTableStyle="TableStyleMedium2" defaultPivotStyle="PivotStyleLight16"/>
  <colors>
    <mruColors>
      <color rgb="FFA57284"/>
      <color rgb="FF691C3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755196</xdr:colOff>
      <xdr:row>0</xdr:row>
      <xdr:rowOff>59138</xdr:rowOff>
    </xdr:from>
    <xdr:to>
      <xdr:col>6</xdr:col>
      <xdr:colOff>1100442</xdr:colOff>
      <xdr:row>3</xdr:row>
      <xdr:rowOff>26167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FD966AD-EA9C-4947-8E45-692CD8739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13464" y="59138"/>
          <a:ext cx="1256924" cy="4909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8"/>
  <sheetViews>
    <sheetView showGridLines="0" tabSelected="1" topLeftCell="A7" zoomScale="130" zoomScaleNormal="130" workbookViewId="0">
      <selection activeCell="A3" sqref="A3:G3"/>
    </sheetView>
  </sheetViews>
  <sheetFormatPr baseColWidth="10" defaultRowHeight="15"/>
  <cols>
    <col min="1" max="1" width="6" customWidth="1"/>
    <col min="4" max="4" width="10.85546875" customWidth="1"/>
    <col min="5" max="6" width="13.7109375" customWidth="1"/>
    <col min="7" max="7" width="18.7109375" style="2" customWidth="1"/>
    <col min="8" max="8" width="7.140625" customWidth="1"/>
  </cols>
  <sheetData>
    <row r="1" spans="1:8">
      <c r="A1" s="28"/>
      <c r="B1" s="28"/>
      <c r="C1" s="28"/>
      <c r="D1" s="28"/>
      <c r="E1" s="28"/>
      <c r="F1" s="28"/>
      <c r="G1" s="28"/>
    </row>
    <row r="2" spans="1:8">
      <c r="A2" s="31" t="s">
        <v>16</v>
      </c>
      <c r="B2" s="31"/>
      <c r="C2" s="31"/>
      <c r="D2" s="31"/>
      <c r="E2" s="31"/>
      <c r="F2" s="31"/>
      <c r="G2" s="31"/>
    </row>
    <row r="3" spans="1:8" ht="11.25" customHeight="1">
      <c r="A3" s="32" t="s">
        <v>22</v>
      </c>
      <c r="B3" s="32"/>
      <c r="C3" s="32"/>
      <c r="D3" s="32"/>
      <c r="E3" s="32"/>
      <c r="F3" s="32"/>
      <c r="G3" s="32"/>
    </row>
    <row r="4" spans="1:8">
      <c r="A4" s="31" t="s">
        <v>10</v>
      </c>
      <c r="B4" s="31"/>
      <c r="C4" s="31"/>
      <c r="D4" s="31"/>
      <c r="E4" s="31"/>
      <c r="F4" s="31"/>
      <c r="G4" s="31"/>
    </row>
    <row r="5" spans="1:8" ht="12.75" customHeight="1">
      <c r="A5" s="34" t="s">
        <v>17</v>
      </c>
      <c r="B5" s="34"/>
      <c r="C5" s="34"/>
      <c r="D5" s="34"/>
      <c r="E5" s="34"/>
      <c r="F5" s="34"/>
      <c r="G5" s="34"/>
    </row>
    <row r="6" spans="1:8">
      <c r="A6" s="30" t="s">
        <v>21</v>
      </c>
      <c r="B6" s="30"/>
      <c r="C6" s="30"/>
      <c r="D6" s="30"/>
      <c r="E6" s="30"/>
      <c r="F6" s="30"/>
      <c r="G6" s="30"/>
    </row>
    <row r="7" spans="1:8" ht="14.25" customHeight="1"/>
    <row r="8" spans="1:8" ht="17.25" customHeight="1">
      <c r="A8" s="17" t="s">
        <v>11</v>
      </c>
      <c r="B8" s="33" t="s">
        <v>0</v>
      </c>
      <c r="C8" s="33"/>
      <c r="D8" s="33"/>
      <c r="E8" s="18" t="s">
        <v>19</v>
      </c>
      <c r="F8" s="18" t="s">
        <v>20</v>
      </c>
      <c r="G8" s="19" t="s">
        <v>15</v>
      </c>
    </row>
    <row r="9" spans="1:8">
      <c r="A9" s="1"/>
      <c r="B9" s="3" t="s">
        <v>13</v>
      </c>
      <c r="C9" s="3"/>
      <c r="D9" s="3"/>
      <c r="E9" s="7">
        <f>SUM(E10:E18)</f>
        <v>767219.77</v>
      </c>
      <c r="F9" s="7">
        <f>SUM(F10:F18)</f>
        <v>2001507.09</v>
      </c>
      <c r="G9" s="12">
        <f>SUM(G10:G18)</f>
        <v>-1234287.32</v>
      </c>
    </row>
    <row r="10" spans="1:8">
      <c r="A10" s="9">
        <v>1000</v>
      </c>
      <c r="B10" s="26" t="s">
        <v>1</v>
      </c>
      <c r="C10" s="26"/>
      <c r="D10" s="26"/>
      <c r="E10" s="8">
        <v>173432.73</v>
      </c>
      <c r="F10" s="8">
        <v>0</v>
      </c>
      <c r="G10" s="13">
        <f>E10-F10</f>
        <v>173432.73</v>
      </c>
      <c r="H10" s="4"/>
    </row>
    <row r="11" spans="1:8" ht="15" customHeight="1">
      <c r="A11" s="9">
        <v>2000</v>
      </c>
      <c r="B11" s="26" t="s">
        <v>2</v>
      </c>
      <c r="C11" s="26"/>
      <c r="D11" s="26"/>
      <c r="E11" s="8">
        <v>396534.54</v>
      </c>
      <c r="F11" s="8">
        <f>10139.16+95065.88+15978.7+9017.81+1248+6160+13769.99+10233.04+12408.29+42970.88+5712+8881+14292.98+2577.55+28830+30253.99+123383.83+34949.89</f>
        <v>465872.99000000005</v>
      </c>
      <c r="G11" s="13">
        <f t="shared" ref="G11:G18" si="0">E11-F11</f>
        <v>-69338.45000000007</v>
      </c>
      <c r="H11" s="4"/>
    </row>
    <row r="12" spans="1:8" ht="15" customHeight="1">
      <c r="A12" s="9">
        <v>3000</v>
      </c>
      <c r="B12" s="11" t="s">
        <v>9</v>
      </c>
      <c r="C12" s="11"/>
      <c r="D12" s="11"/>
      <c r="E12" s="8">
        <v>197252.5</v>
      </c>
      <c r="F12" s="8">
        <f>360+194334.49+148641+33798.4+118508.28+75380+2560+88640+84067.88+23400+15398+202968+69190.73+16946+34543.5+48612+137447.31+35183.8+66819.84+93736.5+13609.71</f>
        <v>1504145.4400000002</v>
      </c>
      <c r="G12" s="13">
        <f>E12-F12</f>
        <v>-1306892.9400000002</v>
      </c>
      <c r="H12" s="4"/>
    </row>
    <row r="13" spans="1:8">
      <c r="A13" s="9">
        <v>4000</v>
      </c>
      <c r="B13" s="26" t="s">
        <v>3</v>
      </c>
      <c r="C13" s="26"/>
      <c r="D13" s="26"/>
      <c r="E13" s="8">
        <v>0</v>
      </c>
      <c r="F13" s="8">
        <v>31488.66</v>
      </c>
      <c r="G13" s="13">
        <f t="shared" si="0"/>
        <v>-31488.66</v>
      </c>
      <c r="H13" s="4"/>
    </row>
    <row r="14" spans="1:8">
      <c r="A14" s="9">
        <v>5000</v>
      </c>
      <c r="B14" s="26" t="s">
        <v>4</v>
      </c>
      <c r="C14" s="26"/>
      <c r="D14" s="26"/>
      <c r="E14" s="8">
        <v>0</v>
      </c>
      <c r="F14" s="8">
        <v>0</v>
      </c>
      <c r="G14" s="13">
        <f t="shared" si="0"/>
        <v>0</v>
      </c>
      <c r="H14" s="4"/>
    </row>
    <row r="15" spans="1:8" ht="15" customHeight="1">
      <c r="A15" s="9">
        <v>6000</v>
      </c>
      <c r="B15" s="26" t="s">
        <v>5</v>
      </c>
      <c r="C15" s="26"/>
      <c r="D15" s="26"/>
      <c r="E15" s="8">
        <v>0</v>
      </c>
      <c r="F15" s="8">
        <v>0</v>
      </c>
      <c r="G15" s="13">
        <f t="shared" si="0"/>
        <v>0</v>
      </c>
      <c r="H15" s="4"/>
    </row>
    <row r="16" spans="1:8" ht="20.25" customHeight="1">
      <c r="A16" s="9">
        <v>7000</v>
      </c>
      <c r="B16" s="26" t="s">
        <v>6</v>
      </c>
      <c r="C16" s="26"/>
      <c r="D16" s="26"/>
      <c r="E16" s="8">
        <v>0</v>
      </c>
      <c r="F16" s="8">
        <v>0</v>
      </c>
      <c r="G16" s="13">
        <f t="shared" si="0"/>
        <v>0</v>
      </c>
      <c r="H16" s="4"/>
    </row>
    <row r="17" spans="1:8" ht="18.75" customHeight="1">
      <c r="A17" s="9">
        <v>8000</v>
      </c>
      <c r="B17" s="26" t="s">
        <v>7</v>
      </c>
      <c r="C17" s="26"/>
      <c r="D17" s="26"/>
      <c r="E17" s="8">
        <v>0</v>
      </c>
      <c r="F17" s="8">
        <v>0</v>
      </c>
      <c r="G17" s="13">
        <f t="shared" si="0"/>
        <v>0</v>
      </c>
      <c r="H17" s="4"/>
    </row>
    <row r="18" spans="1:8" ht="19.5" customHeight="1">
      <c r="A18" s="9">
        <v>9000</v>
      </c>
      <c r="B18" s="26" t="s">
        <v>8</v>
      </c>
      <c r="C18" s="26"/>
      <c r="D18" s="26"/>
      <c r="E18" s="8">
        <v>0</v>
      </c>
      <c r="F18" s="8">
        <v>0</v>
      </c>
      <c r="G18" s="13">
        <f t="shared" si="0"/>
        <v>0</v>
      </c>
      <c r="H18" s="4"/>
    </row>
    <row r="19" spans="1:8" ht="9.75" customHeight="1">
      <c r="A19" s="9"/>
      <c r="B19" s="11"/>
      <c r="C19" s="11"/>
      <c r="D19" s="11"/>
      <c r="E19" s="8"/>
      <c r="F19" s="8"/>
      <c r="G19" s="13"/>
      <c r="H19" s="4"/>
    </row>
    <row r="20" spans="1:8">
      <c r="A20" s="10"/>
      <c r="B20" s="3" t="s">
        <v>12</v>
      </c>
      <c r="C20" s="3"/>
      <c r="D20" s="3"/>
      <c r="E20" s="7">
        <f>SUM(E21:E29)</f>
        <v>10675536.85</v>
      </c>
      <c r="F20" s="7">
        <f>SUM(F21:F29)</f>
        <v>9728342.9900000002</v>
      </c>
      <c r="G20" s="12">
        <f>SUM(G21:G29)</f>
        <v>947193.86000000045</v>
      </c>
    </row>
    <row r="21" spans="1:8">
      <c r="A21" s="9">
        <v>1000</v>
      </c>
      <c r="B21" s="26" t="s">
        <v>1</v>
      </c>
      <c r="C21" s="26"/>
      <c r="D21" s="26"/>
      <c r="E21" s="8">
        <f>1939338.93+928015.49+4928343.98</f>
        <v>7795698.4000000004</v>
      </c>
      <c r="F21" s="8">
        <v>7627524.54</v>
      </c>
      <c r="G21" s="13">
        <f>(E21-F21)</f>
        <v>168173.86000000034</v>
      </c>
      <c r="H21" s="6"/>
    </row>
    <row r="22" spans="1:8">
      <c r="A22" s="9">
        <v>2000</v>
      </c>
      <c r="B22" s="26" t="s">
        <v>2</v>
      </c>
      <c r="C22" s="26"/>
      <c r="D22" s="26"/>
      <c r="E22" s="8">
        <f>119417.88+229010.03+69952.65+209805.53+204239.88</f>
        <v>832425.97000000009</v>
      </c>
      <c r="F22" s="8">
        <f>618526.1+581440.32</f>
        <v>1199966.42</v>
      </c>
      <c r="G22" s="13">
        <f t="shared" ref="G22:G29" si="1">(E22-F22)</f>
        <v>-367540.44999999984</v>
      </c>
      <c r="H22" s="6"/>
    </row>
    <row r="23" spans="1:8">
      <c r="A23" s="9">
        <v>3000</v>
      </c>
      <c r="B23" s="11" t="s">
        <v>9</v>
      </c>
      <c r="C23" s="11"/>
      <c r="D23" s="11"/>
      <c r="E23" s="8">
        <f>1314938.22+18265.18+59000.35+460182.8+126754.14</f>
        <v>1979140.69</v>
      </c>
      <c r="F23" s="8">
        <f>648570+252282.03</f>
        <v>900852.03</v>
      </c>
      <c r="G23" s="13">
        <f t="shared" si="1"/>
        <v>1078288.6599999999</v>
      </c>
      <c r="H23" s="6"/>
    </row>
    <row r="24" spans="1:8">
      <c r="A24" s="9">
        <v>4000</v>
      </c>
      <c r="B24" s="26" t="s">
        <v>3</v>
      </c>
      <c r="C24" s="26"/>
      <c r="D24" s="26"/>
      <c r="E24" s="8">
        <v>0</v>
      </c>
      <c r="F24" s="8">
        <v>0</v>
      </c>
      <c r="G24" s="13">
        <f t="shared" si="1"/>
        <v>0</v>
      </c>
      <c r="H24" s="6"/>
    </row>
    <row r="25" spans="1:8">
      <c r="A25" s="9">
        <v>5000</v>
      </c>
      <c r="B25" s="26" t="s">
        <v>4</v>
      </c>
      <c r="C25" s="26"/>
      <c r="D25" s="26"/>
      <c r="E25" s="8">
        <f>17224.79+51047</f>
        <v>68271.790000000008</v>
      </c>
      <c r="F25" s="8">
        <v>0</v>
      </c>
      <c r="G25" s="13">
        <f t="shared" si="1"/>
        <v>68271.790000000008</v>
      </c>
      <c r="H25" s="6"/>
    </row>
    <row r="26" spans="1:8">
      <c r="A26" s="9">
        <v>6000</v>
      </c>
      <c r="B26" s="26" t="s">
        <v>5</v>
      </c>
      <c r="C26" s="26"/>
      <c r="D26" s="26"/>
      <c r="E26" s="8">
        <v>0</v>
      </c>
      <c r="F26" s="8">
        <v>0</v>
      </c>
      <c r="G26" s="13">
        <f t="shared" si="1"/>
        <v>0</v>
      </c>
      <c r="H26" s="6"/>
    </row>
    <row r="27" spans="1:8">
      <c r="A27" s="9">
        <v>7000</v>
      </c>
      <c r="B27" s="26" t="s">
        <v>6</v>
      </c>
      <c r="C27" s="26"/>
      <c r="D27" s="26"/>
      <c r="E27" s="8">
        <v>0</v>
      </c>
      <c r="F27" s="8">
        <v>0</v>
      </c>
      <c r="G27" s="13">
        <f t="shared" si="1"/>
        <v>0</v>
      </c>
      <c r="H27" s="6"/>
    </row>
    <row r="28" spans="1:8">
      <c r="A28" s="9">
        <v>8000</v>
      </c>
      <c r="B28" s="26" t="s">
        <v>7</v>
      </c>
      <c r="C28" s="26"/>
      <c r="D28" s="26"/>
      <c r="E28" s="8">
        <v>0</v>
      </c>
      <c r="F28" s="8">
        <v>0</v>
      </c>
      <c r="G28" s="13">
        <f t="shared" si="1"/>
        <v>0</v>
      </c>
      <c r="H28" s="6"/>
    </row>
    <row r="29" spans="1:8">
      <c r="A29" s="14">
        <v>9000</v>
      </c>
      <c r="B29" s="27" t="s">
        <v>8</v>
      </c>
      <c r="C29" s="27"/>
      <c r="D29" s="27"/>
      <c r="E29" s="15">
        <v>0</v>
      </c>
      <c r="F29" s="15">
        <v>0</v>
      </c>
      <c r="G29" s="16">
        <f t="shared" si="1"/>
        <v>0</v>
      </c>
      <c r="H29" s="6"/>
    </row>
    <row r="30" spans="1:8">
      <c r="A30" s="20"/>
      <c r="B30" s="21"/>
      <c r="C30" s="22" t="s">
        <v>14</v>
      </c>
      <c r="D30" s="21"/>
      <c r="E30" s="23">
        <f>(E9+E20)</f>
        <v>11442756.619999999</v>
      </c>
      <c r="F30" s="23">
        <f>(F9+F20)</f>
        <v>11729850.08</v>
      </c>
      <c r="G30" s="24">
        <f>(G9+G20)</f>
        <v>-287093.45999999961</v>
      </c>
    </row>
    <row r="31" spans="1:8" ht="15" customHeight="1">
      <c r="A31" s="35"/>
      <c r="B31" s="35"/>
      <c r="C31" s="35"/>
      <c r="D31" s="35"/>
      <c r="E31" s="35"/>
      <c r="F31" s="35"/>
      <c r="G31" s="35"/>
    </row>
    <row r="32" spans="1:8" ht="22.9" customHeight="1">
      <c r="A32" s="25" t="s">
        <v>18</v>
      </c>
      <c r="B32" s="29" t="s">
        <v>23</v>
      </c>
      <c r="C32" s="29"/>
      <c r="D32" s="29"/>
      <c r="E32" s="29"/>
      <c r="F32" s="29"/>
      <c r="G32" s="29"/>
      <c r="H32" s="6"/>
    </row>
    <row r="33" spans="8:8">
      <c r="H33" s="6"/>
    </row>
    <row r="34" spans="8:8">
      <c r="H34" s="6"/>
    </row>
    <row r="35" spans="8:8">
      <c r="H35" s="4"/>
    </row>
    <row r="36" spans="8:8">
      <c r="H36" s="4"/>
    </row>
    <row r="37" spans="8:8">
      <c r="H37" s="5"/>
    </row>
    <row r="38" spans="8:8">
      <c r="H38" s="5"/>
    </row>
  </sheetData>
  <mergeCells count="25">
    <mergeCell ref="A1:G1"/>
    <mergeCell ref="B32:G32"/>
    <mergeCell ref="A6:G6"/>
    <mergeCell ref="A2:G2"/>
    <mergeCell ref="A3:G3"/>
    <mergeCell ref="A4:G4"/>
    <mergeCell ref="B18:D18"/>
    <mergeCell ref="B8:D8"/>
    <mergeCell ref="A5:G5"/>
    <mergeCell ref="A31:G31"/>
    <mergeCell ref="B17:D17"/>
    <mergeCell ref="B10:D10"/>
    <mergeCell ref="B11:D11"/>
    <mergeCell ref="B13:D13"/>
    <mergeCell ref="B14:D14"/>
    <mergeCell ref="B15:D15"/>
    <mergeCell ref="B16:D16"/>
    <mergeCell ref="B27:D27"/>
    <mergeCell ref="B28:D28"/>
    <mergeCell ref="B29:D29"/>
    <mergeCell ref="B21:D21"/>
    <mergeCell ref="B22:D22"/>
    <mergeCell ref="B24:D24"/>
    <mergeCell ref="B25:D25"/>
    <mergeCell ref="B26:D26"/>
  </mergeCells>
  <printOptions horizontalCentered="1"/>
  <pageMargins left="0.31496062992125984" right="0.31496062992125984" top="0.74803149606299213" bottom="0.74803149606299213" header="0.31496062992125984" footer="0.31496062992125984"/>
  <pageSetup scale="110" fitToWidth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Janette</dc:creator>
  <cp:lastModifiedBy>REINA CARREON HERNANDEZ</cp:lastModifiedBy>
  <cp:lastPrinted>2026-01-29T20:02:34Z</cp:lastPrinted>
  <dcterms:created xsi:type="dcterms:W3CDTF">2023-12-12T00:28:11Z</dcterms:created>
  <dcterms:modified xsi:type="dcterms:W3CDTF">2026-06-29T22:41:15Z</dcterms:modified>
</cp:coreProperties>
</file>